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Webpages\CPOSS\secure\computational\"/>
    </mc:Choice>
  </mc:AlternateContent>
  <bookViews>
    <workbookView xWindow="0" yWindow="0" windowWidth="28800" windowHeight="12435" activeTab="1"/>
  </bookViews>
  <sheets>
    <sheet name="Ibuprofen" sheetId="1" r:id="rId1"/>
    <sheet name="Fluorouracil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I15" i="5" s="1"/>
  <c r="I17" i="5"/>
  <c r="I16" i="5"/>
  <c r="F11" i="5"/>
  <c r="F10" i="5"/>
  <c r="F9" i="5"/>
  <c r="F8" i="5"/>
  <c r="F7" i="5"/>
  <c r="F6" i="5"/>
  <c r="F5" i="5"/>
  <c r="F4" i="5"/>
  <c r="F3" i="5"/>
  <c r="H11" i="5" l="1"/>
  <c r="H10" i="5"/>
  <c r="H9" i="5"/>
  <c r="H8" i="5"/>
  <c r="H7" i="5"/>
  <c r="H6" i="5"/>
  <c r="H5" i="5"/>
  <c r="H4" i="5"/>
  <c r="H3" i="5"/>
  <c r="I16" i="1" l="1"/>
  <c r="I17" i="1"/>
  <c r="I15" i="1"/>
  <c r="H4" i="1"/>
  <c r="H5" i="1"/>
  <c r="H6" i="1"/>
  <c r="H7" i="1"/>
  <c r="H8" i="1"/>
  <c r="H9" i="1"/>
  <c r="H10" i="1"/>
  <c r="H11" i="1"/>
  <c r="H3" i="1"/>
</calcChain>
</file>

<file path=xl/sharedStrings.xml><?xml version="1.0" encoding="utf-8"?>
<sst xmlns="http://schemas.openxmlformats.org/spreadsheetml/2006/main" count="27" uniqueCount="11">
  <si>
    <t>cut_off_energy</t>
  </si>
  <si>
    <t>Final free energy</t>
  </si>
  <si>
    <t>k-point spacing</t>
  </si>
  <si>
    <t>k-points</t>
  </si>
  <si>
    <t>IBPRAC16</t>
  </si>
  <si>
    <t>JEKNOC12</t>
  </si>
  <si>
    <t>IBPRAC04 could not be minimized on ib-server</t>
  </si>
  <si>
    <t>am75 (form II)</t>
  </si>
  <si>
    <t>FURACL01_eo1</t>
  </si>
  <si>
    <t>FURACL01_eo1 needed 96 cores for the main calculation, and with finer k-point spacing cound not be minimized on the ib-server.</t>
  </si>
  <si>
    <t>am75 with k-point spacing of 0.04 needed 96 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</si>
</sst>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Racemic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Ibuprofen!$A$3:$A$11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Ibuprofen!$B$3:$B$11</c:f>
              <c:numCache>
                <c:formatCode>General</c:formatCode>
                <c:ptCount val="9"/>
                <c:pt idx="0">
                  <c:v>-12875.61204328</c:v>
                </c:pt>
                <c:pt idx="1">
                  <c:v>-12876.2237178</c:v>
                </c:pt>
                <c:pt idx="2">
                  <c:v>-12876.33443524</c:v>
                </c:pt>
                <c:pt idx="3">
                  <c:v>-12876.354321430001</c:v>
                </c:pt>
                <c:pt idx="4">
                  <c:v>-12876.35919499</c:v>
                </c:pt>
                <c:pt idx="5">
                  <c:v>-12876.36218358</c:v>
                </c:pt>
                <c:pt idx="6">
                  <c:v>-12876.365594540001</c:v>
                </c:pt>
                <c:pt idx="7">
                  <c:v>-12876.37017464</c:v>
                </c:pt>
                <c:pt idx="8">
                  <c:v>-12876.375849399999</c:v>
                </c:pt>
              </c:numCache>
            </c:numRef>
          </c:yVal>
          <c:smooth val="0"/>
        </c:ser>
        <c:ser>
          <c:idx val="1"/>
          <c:order val="1"/>
          <c:tx>
            <c:v>Enantiopure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Ibuprofen!$E$3:$E$11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Ibuprofen!$F$3:$F$11</c:f>
              <c:numCache>
                <c:formatCode>General</c:formatCode>
                <c:ptCount val="9"/>
                <c:pt idx="0">
                  <c:v>-12875.571681220001</c:v>
                </c:pt>
                <c:pt idx="1">
                  <c:v>-12876.181558009999</c:v>
                </c:pt>
                <c:pt idx="2">
                  <c:v>-12876.292353160001</c:v>
                </c:pt>
                <c:pt idx="3">
                  <c:v>-12876.312328669999</c:v>
                </c:pt>
                <c:pt idx="4">
                  <c:v>-12876.317192820001</c:v>
                </c:pt>
                <c:pt idx="5">
                  <c:v>-12876.32017055</c:v>
                </c:pt>
                <c:pt idx="6">
                  <c:v>-12876.32359928</c:v>
                </c:pt>
                <c:pt idx="7">
                  <c:v>-12876.32820288</c:v>
                </c:pt>
                <c:pt idx="8">
                  <c:v>-12876.33390331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329216"/>
        <c:axId val="340329608"/>
      </c:scatterChart>
      <c:scatterChart>
        <c:scatterStyle val="lineMarker"/>
        <c:varyColors val="0"/>
        <c:ser>
          <c:idx val="2"/>
          <c:order val="2"/>
          <c:tx>
            <c:v>Difference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Ibuprofen!$E$3:$E$11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Ibuprofen!$H$3:$H$11</c:f>
              <c:numCache>
                <c:formatCode>General</c:formatCode>
                <c:ptCount val="9"/>
                <c:pt idx="0">
                  <c:v>3.8943468803029986</c:v>
                </c:pt>
                <c:pt idx="1">
                  <c:v>4.0678014617152494</c:v>
                </c:pt>
                <c:pt idx="2">
                  <c:v>4.0603035862090602</c:v>
                </c:pt>
                <c:pt idx="3">
                  <c:v>4.0516855163143992</c:v>
                </c:pt>
                <c:pt idx="4">
                  <c:v>4.0525934431046178</c:v>
                </c:pt>
                <c:pt idx="5">
                  <c:v>4.0536412739938594</c:v>
                </c:pt>
                <c:pt idx="6">
                  <c:v>4.051926729558053</c:v>
                </c:pt>
                <c:pt idx="7">
                  <c:v>4.0496593241199781</c:v>
                </c:pt>
                <c:pt idx="8">
                  <c:v>4.0471825455253363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326864"/>
        <c:axId val="340327256"/>
      </c:scatterChart>
      <c:valAx>
        <c:axId val="34032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29608"/>
        <c:crosses val="autoZero"/>
        <c:crossBetween val="midCat"/>
      </c:valAx>
      <c:valAx>
        <c:axId val="340329608"/>
        <c:scaling>
          <c:orientation val="minMax"/>
          <c:max val="-12875.5"/>
          <c:min val="-12876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29216"/>
        <c:crosses val="autoZero"/>
        <c:crossBetween val="midCat"/>
      </c:valAx>
      <c:valAx>
        <c:axId val="3403272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26864"/>
        <c:crosses val="max"/>
        <c:crossBetween val="midCat"/>
      </c:valAx>
      <c:valAx>
        <c:axId val="34032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0327256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Racemic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Ibuprofen!$A$15:$A$17</c:f>
              <c:numCache>
                <c:formatCode>General</c:formatCode>
                <c:ptCount val="3"/>
                <c:pt idx="0">
                  <c:v>0.1</c:v>
                </c:pt>
                <c:pt idx="1">
                  <c:v>0.05</c:v>
                </c:pt>
                <c:pt idx="2">
                  <c:v>0.04</c:v>
                </c:pt>
              </c:numCache>
            </c:numRef>
          </c:xVal>
          <c:yVal>
            <c:numRef>
              <c:f>Ibuprofen!$C$15:$C$17</c:f>
              <c:numCache>
                <c:formatCode>General</c:formatCode>
                <c:ptCount val="3"/>
                <c:pt idx="0">
                  <c:v>-12875.61204328</c:v>
                </c:pt>
                <c:pt idx="1">
                  <c:v>-12875.628270310001</c:v>
                </c:pt>
                <c:pt idx="2">
                  <c:v>-12875.62746109</c:v>
                </c:pt>
              </c:numCache>
            </c:numRef>
          </c:yVal>
          <c:smooth val="0"/>
        </c:ser>
        <c:ser>
          <c:idx val="1"/>
          <c:order val="1"/>
          <c:tx>
            <c:v>Enantiopure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Ibuprofen!$E$15:$E$17</c:f>
              <c:numCache>
                <c:formatCode>General</c:formatCode>
                <c:ptCount val="3"/>
                <c:pt idx="0">
                  <c:v>0.1</c:v>
                </c:pt>
                <c:pt idx="1">
                  <c:v>0.05</c:v>
                </c:pt>
                <c:pt idx="2">
                  <c:v>0.04</c:v>
                </c:pt>
              </c:numCache>
            </c:numRef>
          </c:xVal>
          <c:yVal>
            <c:numRef>
              <c:f>Ibuprofen!$G$15:$G$17</c:f>
              <c:numCache>
                <c:formatCode>General</c:formatCode>
                <c:ptCount val="3"/>
                <c:pt idx="0">
                  <c:v>-12875.571681220001</c:v>
                </c:pt>
                <c:pt idx="1">
                  <c:v>-12875.57271223</c:v>
                </c:pt>
                <c:pt idx="2">
                  <c:v>-12875.57248993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330392"/>
        <c:axId val="340330784"/>
      </c:scatterChart>
      <c:scatterChart>
        <c:scatterStyle val="lineMarker"/>
        <c:varyColors val="0"/>
        <c:ser>
          <c:idx val="2"/>
          <c:order val="2"/>
          <c:tx>
            <c:v>difference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Ibuprofen!$E$15:$E$17</c:f>
              <c:numCache>
                <c:formatCode>General</c:formatCode>
                <c:ptCount val="3"/>
                <c:pt idx="0">
                  <c:v>0.1</c:v>
                </c:pt>
                <c:pt idx="1">
                  <c:v>0.05</c:v>
                </c:pt>
                <c:pt idx="2">
                  <c:v>0.04</c:v>
                </c:pt>
              </c:numCache>
            </c:numRef>
          </c:xVal>
          <c:yVal>
            <c:numRef>
              <c:f>Ibuprofen!$I$15:$I$17</c:f>
              <c:numCache>
                <c:formatCode>General</c:formatCode>
                <c:ptCount val="3"/>
                <c:pt idx="0">
                  <c:v>3.8943468803029986</c:v>
                </c:pt>
                <c:pt idx="1">
                  <c:v>5.3605399608525186</c:v>
                </c:pt>
                <c:pt idx="2">
                  <c:v>5.3039107879092082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862232"/>
        <c:axId val="341861056"/>
      </c:scatterChart>
      <c:valAx>
        <c:axId val="340330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30784"/>
        <c:crosses val="autoZero"/>
        <c:crossBetween val="midCat"/>
      </c:valAx>
      <c:valAx>
        <c:axId val="340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30392"/>
        <c:crosses val="autoZero"/>
        <c:crossBetween val="midCat"/>
      </c:valAx>
      <c:valAx>
        <c:axId val="3418610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862232"/>
        <c:crosses val="max"/>
        <c:crossBetween val="midCat"/>
      </c:valAx>
      <c:valAx>
        <c:axId val="341862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861056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Form 2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Fluorouracil!$A$3:$A$11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Fluorouracil!$B$3:$B$11</c:f>
              <c:numCache>
                <c:formatCode>General</c:formatCode>
                <c:ptCount val="9"/>
                <c:pt idx="0">
                  <c:v>-11090.428918310001</c:v>
                </c:pt>
                <c:pt idx="1">
                  <c:v>-11090.886458020001</c:v>
                </c:pt>
                <c:pt idx="2">
                  <c:v>-11090.95564421</c:v>
                </c:pt>
                <c:pt idx="3">
                  <c:v>-11090.973047150001</c:v>
                </c:pt>
                <c:pt idx="4">
                  <c:v>-11090.979825230001</c:v>
                </c:pt>
                <c:pt idx="5">
                  <c:v>-11090.982981700001</c:v>
                </c:pt>
                <c:pt idx="6">
                  <c:v>-11090.986434</c:v>
                </c:pt>
                <c:pt idx="7">
                  <c:v>-11090.99151896</c:v>
                </c:pt>
                <c:pt idx="8">
                  <c:v>-11090.997359270001</c:v>
                </c:pt>
              </c:numCache>
            </c:numRef>
          </c:yVal>
          <c:smooth val="0"/>
        </c:ser>
        <c:ser>
          <c:idx val="1"/>
          <c:order val="1"/>
          <c:tx>
            <c:v>Form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Fluorouracil!$E$3:$E$11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Fluorouracil!$F$3:$F$11</c:f>
              <c:numCache>
                <c:formatCode>General</c:formatCode>
                <c:ptCount val="9"/>
                <c:pt idx="0">
                  <c:v>-11090.593668775</c:v>
                </c:pt>
                <c:pt idx="1">
                  <c:v>-11091.05337799</c:v>
                </c:pt>
                <c:pt idx="2">
                  <c:v>-11091.12202115</c:v>
                </c:pt>
                <c:pt idx="3">
                  <c:v>-11091.139482995</c:v>
                </c:pt>
                <c:pt idx="4">
                  <c:v>-11091.146295905</c:v>
                </c:pt>
                <c:pt idx="5">
                  <c:v>-11091.149436150001</c:v>
                </c:pt>
                <c:pt idx="6">
                  <c:v>-11091.15290469</c:v>
                </c:pt>
                <c:pt idx="7">
                  <c:v>-11091.157987299999</c:v>
                </c:pt>
                <c:pt idx="8">
                  <c:v>-11091.163857990001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449344"/>
        <c:axId val="342449736"/>
      </c:scatterChart>
      <c:scatterChart>
        <c:scatterStyle val="lineMarker"/>
        <c:varyColors val="0"/>
        <c:ser>
          <c:idx val="2"/>
          <c:order val="2"/>
          <c:tx>
            <c:v>Difference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Fluorouracil!$E$3:$E$11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Fluorouracil!$H$3:$H$11</c:f>
              <c:numCache>
                <c:formatCode>General</c:formatCode>
                <c:ptCount val="9"/>
                <c:pt idx="0">
                  <c:v>-15.896003806842767</c:v>
                </c:pt>
                <c:pt idx="1">
                  <c:v>-16.105329223550349</c:v>
                </c:pt>
                <c:pt idx="2">
                  <c:v>-16.052934792193341</c:v>
                </c:pt>
                <c:pt idx="3">
                  <c:v>-16.058618260813418</c:v>
                </c:pt>
                <c:pt idx="4">
                  <c:v>-16.061978845031867</c:v>
                </c:pt>
                <c:pt idx="5">
                  <c:v>-16.060413370485591</c:v>
                </c:pt>
                <c:pt idx="6">
                  <c:v>-16.061980292252709</c:v>
                </c:pt>
                <c:pt idx="7">
                  <c:v>-16.061753551744005</c:v>
                </c:pt>
                <c:pt idx="8">
                  <c:v>-16.064684776286956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817080"/>
        <c:axId val="347824136"/>
      </c:scatterChart>
      <c:valAx>
        <c:axId val="34244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449736"/>
        <c:crosses val="autoZero"/>
        <c:crossBetween val="midCat"/>
      </c:valAx>
      <c:valAx>
        <c:axId val="34244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449344"/>
        <c:crosses val="autoZero"/>
        <c:crossBetween val="midCat"/>
      </c:valAx>
      <c:valAx>
        <c:axId val="347824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817080"/>
        <c:crosses val="max"/>
        <c:crossBetween val="midCat"/>
      </c:valAx>
      <c:valAx>
        <c:axId val="347817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824136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Form 2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Fluorouracil!$A$15:$A$17</c:f>
              <c:numCache>
                <c:formatCode>General</c:formatCode>
                <c:ptCount val="3"/>
                <c:pt idx="0">
                  <c:v>0.1</c:v>
                </c:pt>
                <c:pt idx="1">
                  <c:v>0.05</c:v>
                </c:pt>
                <c:pt idx="2">
                  <c:v>0.04</c:v>
                </c:pt>
              </c:numCache>
            </c:numRef>
          </c:xVal>
          <c:yVal>
            <c:numRef>
              <c:f>Fluorouracil!$C$15:$C$17</c:f>
              <c:numCache>
                <c:formatCode>General</c:formatCode>
                <c:ptCount val="3"/>
                <c:pt idx="0">
                  <c:v>-11090.886458020001</c:v>
                </c:pt>
                <c:pt idx="1">
                  <c:v>-11090.88794502</c:v>
                </c:pt>
              </c:numCache>
            </c:numRef>
          </c:yVal>
          <c:smooth val="0"/>
        </c:ser>
        <c:ser>
          <c:idx val="1"/>
          <c:order val="1"/>
          <c:tx>
            <c:v>Form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Fluorouracil!$E$15:$E$17</c:f>
              <c:numCache>
                <c:formatCode>General</c:formatCode>
                <c:ptCount val="3"/>
                <c:pt idx="0">
                  <c:v>0.1</c:v>
                </c:pt>
                <c:pt idx="1">
                  <c:v>0.05</c:v>
                </c:pt>
                <c:pt idx="2">
                  <c:v>0.04</c:v>
                </c:pt>
              </c:numCache>
            </c:numRef>
          </c:xVal>
          <c:yVal>
            <c:numRef>
              <c:f>Fluorouracil!$G$15:$G$17</c:f>
              <c:numCache>
                <c:formatCode>General</c:formatCode>
                <c:ptCount val="3"/>
                <c:pt idx="0">
                  <c:v>-11091.05337799</c:v>
                </c:pt>
              </c:numCache>
            </c:numRef>
          </c:yVal>
          <c:smooth val="0"/>
        </c:ser>
        <c:ser>
          <c:idx val="2"/>
          <c:order val="2"/>
          <c:tx>
            <c:v>difference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Fluorouracil!$E$15:$E$17</c:f>
              <c:numCache>
                <c:formatCode>General</c:formatCode>
                <c:ptCount val="3"/>
                <c:pt idx="0">
                  <c:v>0.1</c:v>
                </c:pt>
                <c:pt idx="1">
                  <c:v>0.05</c:v>
                </c:pt>
                <c:pt idx="2">
                  <c:v>0.04</c:v>
                </c:pt>
              </c:numCache>
            </c:numRef>
          </c:xVal>
          <c:yVal>
            <c:numRef>
              <c:f>Fluorouracil!$I$15:$I$17</c:f>
              <c:numCache>
                <c:formatCode>General</c:formatCode>
                <c:ptCount val="3"/>
                <c:pt idx="0">
                  <c:v>-16.105329223550349</c:v>
                </c:pt>
                <c:pt idx="1">
                  <c:v>1070108.0388227163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450520"/>
        <c:axId val="342450912"/>
      </c:scatterChart>
      <c:valAx>
        <c:axId val="342450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450912"/>
        <c:crosses val="autoZero"/>
        <c:crossBetween val="midCat"/>
      </c:valAx>
      <c:valAx>
        <c:axId val="34245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450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13</xdr:row>
      <xdr:rowOff>157162</xdr:rowOff>
    </xdr:from>
    <xdr:to>
      <xdr:col>18</xdr:col>
      <xdr:colOff>352425</xdr:colOff>
      <xdr:row>28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342900</xdr:colOff>
      <xdr:row>13</xdr:row>
      <xdr:rowOff>157162</xdr:rowOff>
    </xdr:from>
    <xdr:to>
      <xdr:col>26</xdr:col>
      <xdr:colOff>38100</xdr:colOff>
      <xdr:row>28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13</xdr:row>
      <xdr:rowOff>157162</xdr:rowOff>
    </xdr:from>
    <xdr:to>
      <xdr:col>18</xdr:col>
      <xdr:colOff>352425</xdr:colOff>
      <xdr:row>28</xdr:row>
      <xdr:rowOff>42862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342900</xdr:colOff>
      <xdr:row>13</xdr:row>
      <xdr:rowOff>157162</xdr:rowOff>
    </xdr:from>
    <xdr:to>
      <xdr:col>26</xdr:col>
      <xdr:colOff>38100</xdr:colOff>
      <xdr:row>28</xdr:row>
      <xdr:rowOff>42862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7"/>
  <sheetViews>
    <sheetView workbookViewId="0">
      <selection activeCell="I15" sqref="I15:I17"/>
    </sheetView>
  </sheetViews>
  <sheetFormatPr defaultRowHeight="15" x14ac:dyDescent="0.25"/>
  <sheetData>
    <row r="1" spans="1:11" x14ac:dyDescent="0.25">
      <c r="A1" t="s">
        <v>4</v>
      </c>
      <c r="E1" t="s">
        <v>5</v>
      </c>
      <c r="K1" t="s">
        <v>6</v>
      </c>
    </row>
    <row r="2" spans="1:11" x14ac:dyDescent="0.25">
      <c r="A2" t="s">
        <v>0</v>
      </c>
      <c r="B2" t="s">
        <v>1</v>
      </c>
      <c r="E2" t="s">
        <v>0</v>
      </c>
      <c r="F2" t="s">
        <v>1</v>
      </c>
    </row>
    <row r="3" spans="1:11" x14ac:dyDescent="0.25">
      <c r="A3">
        <v>700</v>
      </c>
      <c r="B3">
        <v>-12875.61204328</v>
      </c>
      <c r="E3">
        <v>700</v>
      </c>
      <c r="F3">
        <v>-12875.571681220001</v>
      </c>
      <c r="H3">
        <f>(F3-B3)*96.485335</f>
        <v>3.8943468803029986</v>
      </c>
    </row>
    <row r="4" spans="1:11" x14ac:dyDescent="0.25">
      <c r="A4">
        <v>800</v>
      </c>
      <c r="B4">
        <v>-12876.2237178</v>
      </c>
      <c r="E4">
        <v>800</v>
      </c>
      <c r="F4">
        <v>-12876.181558009999</v>
      </c>
      <c r="H4">
        <f t="shared" ref="H4:H11" si="0">(F4-B4)*96.485335</f>
        <v>4.0678014617152494</v>
      </c>
    </row>
    <row r="5" spans="1:11" x14ac:dyDescent="0.25">
      <c r="A5">
        <v>900</v>
      </c>
      <c r="B5">
        <v>-12876.33443524</v>
      </c>
      <c r="E5">
        <v>900</v>
      </c>
      <c r="F5">
        <v>-12876.292353160001</v>
      </c>
      <c r="H5">
        <f t="shared" si="0"/>
        <v>4.0603035862090602</v>
      </c>
    </row>
    <row r="6" spans="1:11" x14ac:dyDescent="0.25">
      <c r="A6">
        <v>1000</v>
      </c>
      <c r="B6">
        <v>-12876.354321430001</v>
      </c>
      <c r="E6">
        <v>1000</v>
      </c>
      <c r="F6">
        <v>-12876.312328669999</v>
      </c>
      <c r="H6">
        <f t="shared" si="0"/>
        <v>4.0516855163143992</v>
      </c>
    </row>
    <row r="7" spans="1:11" x14ac:dyDescent="0.25">
      <c r="A7">
        <v>1100</v>
      </c>
      <c r="B7">
        <v>-12876.35919499</v>
      </c>
      <c r="E7">
        <v>1100</v>
      </c>
      <c r="F7">
        <v>-12876.317192820001</v>
      </c>
      <c r="H7">
        <f t="shared" si="0"/>
        <v>4.0525934431046178</v>
      </c>
    </row>
    <row r="8" spans="1:11" x14ac:dyDescent="0.25">
      <c r="A8">
        <v>1200</v>
      </c>
      <c r="B8">
        <v>-12876.36218358</v>
      </c>
      <c r="E8">
        <v>1200</v>
      </c>
      <c r="F8">
        <v>-12876.32017055</v>
      </c>
      <c r="H8">
        <f t="shared" si="0"/>
        <v>4.0536412739938594</v>
      </c>
    </row>
    <row r="9" spans="1:11" x14ac:dyDescent="0.25">
      <c r="A9">
        <v>1300</v>
      </c>
      <c r="B9">
        <v>-12876.365594540001</v>
      </c>
      <c r="E9">
        <v>1300</v>
      </c>
      <c r="F9">
        <v>-12876.32359928</v>
      </c>
      <c r="H9">
        <f t="shared" si="0"/>
        <v>4.051926729558053</v>
      </c>
    </row>
    <row r="10" spans="1:11" x14ac:dyDescent="0.25">
      <c r="A10">
        <v>1400</v>
      </c>
      <c r="B10">
        <v>-12876.37017464</v>
      </c>
      <c r="E10">
        <v>1400</v>
      </c>
      <c r="F10">
        <v>-12876.32820288</v>
      </c>
      <c r="H10">
        <f t="shared" si="0"/>
        <v>4.0496593241199781</v>
      </c>
    </row>
    <row r="11" spans="1:11" x14ac:dyDescent="0.25">
      <c r="A11">
        <v>1500</v>
      </c>
      <c r="B11">
        <v>-12876.375849399999</v>
      </c>
      <c r="E11">
        <v>1500</v>
      </c>
      <c r="F11">
        <v>-12876.33390331</v>
      </c>
      <c r="H11">
        <f t="shared" si="0"/>
        <v>4.0471825455253363</v>
      </c>
    </row>
    <row r="14" spans="1:11" x14ac:dyDescent="0.25">
      <c r="A14" t="s">
        <v>2</v>
      </c>
      <c r="B14" t="s">
        <v>3</v>
      </c>
      <c r="C14" t="s">
        <v>1</v>
      </c>
      <c r="E14" t="s">
        <v>2</v>
      </c>
      <c r="F14" t="s">
        <v>3</v>
      </c>
      <c r="G14" t="s">
        <v>1</v>
      </c>
    </row>
    <row r="15" spans="1:11" x14ac:dyDescent="0.25">
      <c r="A15">
        <v>0.1</v>
      </c>
      <c r="B15">
        <v>1</v>
      </c>
      <c r="C15">
        <v>-12875.61204328</v>
      </c>
      <c r="E15">
        <v>0.1</v>
      </c>
      <c r="F15">
        <v>1</v>
      </c>
      <c r="G15">
        <v>-12875.571681220001</v>
      </c>
      <c r="I15">
        <f>(G15-C15)*96.485335</f>
        <v>3.8943468803029986</v>
      </c>
    </row>
    <row r="16" spans="1:11" x14ac:dyDescent="0.25">
      <c r="A16">
        <v>0.05</v>
      </c>
      <c r="B16">
        <v>4</v>
      </c>
      <c r="C16">
        <v>-12875.628270310001</v>
      </c>
      <c r="E16">
        <v>0.05</v>
      </c>
      <c r="F16">
        <v>4</v>
      </c>
      <c r="G16">
        <v>-12875.57271223</v>
      </c>
      <c r="I16">
        <f t="shared" ref="I16:I17" si="1">(G16-C16)*96.485335</f>
        <v>5.3605399608525186</v>
      </c>
    </row>
    <row r="17" spans="1:9" x14ac:dyDescent="0.25">
      <c r="A17">
        <v>0.04</v>
      </c>
      <c r="B17">
        <v>6</v>
      </c>
      <c r="C17">
        <v>-12875.62746109</v>
      </c>
      <c r="E17">
        <v>0.04</v>
      </c>
      <c r="F17">
        <v>10</v>
      </c>
      <c r="G17">
        <v>-12875.57248993</v>
      </c>
      <c r="I17">
        <f t="shared" si="1"/>
        <v>5.3039107879092082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17" sqref="C17"/>
    </sheetView>
  </sheetViews>
  <sheetFormatPr defaultRowHeight="15" x14ac:dyDescent="0.25"/>
  <sheetData>
    <row r="1" spans="1:11" x14ac:dyDescent="0.25">
      <c r="A1" t="s">
        <v>7</v>
      </c>
      <c r="E1" t="s">
        <v>8</v>
      </c>
      <c r="K1" t="s">
        <v>9</v>
      </c>
    </row>
    <row r="2" spans="1:11" x14ac:dyDescent="0.25">
      <c r="A2" t="s">
        <v>0</v>
      </c>
      <c r="B2" t="s">
        <v>1</v>
      </c>
      <c r="E2" t="s">
        <v>0</v>
      </c>
      <c r="F2" t="s">
        <v>1</v>
      </c>
      <c r="K2" t="s">
        <v>10</v>
      </c>
    </row>
    <row r="3" spans="1:11" x14ac:dyDescent="0.25">
      <c r="A3">
        <v>700</v>
      </c>
      <c r="B3">
        <v>-11090.428918310001</v>
      </c>
      <c r="E3">
        <v>700</v>
      </c>
      <c r="F3">
        <f>-22181.18733755/2</f>
        <v>-11090.593668775</v>
      </c>
      <c r="H3">
        <f>(F3-B3)*96.485335</f>
        <v>-15.896003806842767</v>
      </c>
    </row>
    <row r="4" spans="1:11" x14ac:dyDescent="0.25">
      <c r="A4">
        <v>800</v>
      </c>
      <c r="B4">
        <v>-11090.886458020001</v>
      </c>
      <c r="E4">
        <v>800</v>
      </c>
      <c r="F4">
        <f>-22182.10675598/2</f>
        <v>-11091.05337799</v>
      </c>
      <c r="H4">
        <f t="shared" ref="H4:H11" si="0">(F4-B4)*96.485335</f>
        <v>-16.105329223550349</v>
      </c>
    </row>
    <row r="5" spans="1:11" x14ac:dyDescent="0.25">
      <c r="A5">
        <v>900</v>
      </c>
      <c r="B5">
        <v>-11090.95564421</v>
      </c>
      <c r="E5">
        <v>900</v>
      </c>
      <c r="F5">
        <f>-22182.2440423/2</f>
        <v>-11091.12202115</v>
      </c>
      <c r="H5">
        <f t="shared" si="0"/>
        <v>-16.052934792193341</v>
      </c>
    </row>
    <row r="6" spans="1:11" x14ac:dyDescent="0.25">
      <c r="A6">
        <v>1000</v>
      </c>
      <c r="B6">
        <v>-11090.973047150001</v>
      </c>
      <c r="E6">
        <v>1000</v>
      </c>
      <c r="F6">
        <f>-22182.27896599/2</f>
        <v>-11091.139482995</v>
      </c>
      <c r="H6">
        <f t="shared" si="0"/>
        <v>-16.058618260813418</v>
      </c>
    </row>
    <row r="7" spans="1:11" x14ac:dyDescent="0.25">
      <c r="A7">
        <v>1100</v>
      </c>
      <c r="B7">
        <v>-11090.979825230001</v>
      </c>
      <c r="E7">
        <v>1100</v>
      </c>
      <c r="F7">
        <f>-22182.29259181/2</f>
        <v>-11091.146295905</v>
      </c>
      <c r="H7">
        <f t="shared" si="0"/>
        <v>-16.061978845031867</v>
      </c>
    </row>
    <row r="8" spans="1:11" x14ac:dyDescent="0.25">
      <c r="A8">
        <v>1200</v>
      </c>
      <c r="B8">
        <v>-11090.982981700001</v>
      </c>
      <c r="E8">
        <v>1200</v>
      </c>
      <c r="F8">
        <f>-22182.2988723/2</f>
        <v>-11091.149436150001</v>
      </c>
      <c r="H8">
        <f t="shared" si="0"/>
        <v>-16.060413370485591</v>
      </c>
    </row>
    <row r="9" spans="1:11" x14ac:dyDescent="0.25">
      <c r="A9">
        <v>1300</v>
      </c>
      <c r="B9">
        <v>-11090.986434</v>
      </c>
      <c r="E9">
        <v>1300</v>
      </c>
      <c r="F9">
        <f>-22182.30580938/2</f>
        <v>-11091.15290469</v>
      </c>
      <c r="H9">
        <f t="shared" si="0"/>
        <v>-16.061980292252709</v>
      </c>
    </row>
    <row r="10" spans="1:11" x14ac:dyDescent="0.25">
      <c r="A10">
        <v>1400</v>
      </c>
      <c r="B10">
        <v>-11090.99151896</v>
      </c>
      <c r="E10">
        <v>1400</v>
      </c>
      <c r="F10">
        <f>-22182.3159746/2</f>
        <v>-11091.157987299999</v>
      </c>
      <c r="H10">
        <f t="shared" si="0"/>
        <v>-16.061753551744005</v>
      </c>
    </row>
    <row r="11" spans="1:11" x14ac:dyDescent="0.25">
      <c r="A11">
        <v>1500</v>
      </c>
      <c r="B11">
        <v>-11090.997359270001</v>
      </c>
      <c r="E11">
        <v>1500</v>
      </c>
      <c r="F11">
        <f>-22182.32771598/2</f>
        <v>-11091.163857990001</v>
      </c>
      <c r="H11">
        <f t="shared" si="0"/>
        <v>-16.064684776286956</v>
      </c>
    </row>
    <row r="14" spans="1:11" x14ac:dyDescent="0.25">
      <c r="A14" t="s">
        <v>2</v>
      </c>
      <c r="B14" t="s">
        <v>3</v>
      </c>
      <c r="C14" t="s">
        <v>1</v>
      </c>
      <c r="E14" t="s">
        <v>2</v>
      </c>
      <c r="F14" t="s">
        <v>3</v>
      </c>
      <c r="G14" t="s">
        <v>1</v>
      </c>
    </row>
    <row r="15" spans="1:11" x14ac:dyDescent="0.25">
      <c r="A15">
        <v>0.1</v>
      </c>
      <c r="B15">
        <v>3</v>
      </c>
      <c r="C15">
        <v>-11090.886458020001</v>
      </c>
      <c r="E15">
        <v>0.1</v>
      </c>
      <c r="F15">
        <v>1</v>
      </c>
      <c r="G15">
        <f>-22182.10675598/2</f>
        <v>-11091.05337799</v>
      </c>
      <c r="I15">
        <f>(G15-C15)*96.485335</f>
        <v>-16.105329223550349</v>
      </c>
    </row>
    <row r="16" spans="1:11" x14ac:dyDescent="0.25">
      <c r="A16">
        <v>0.05</v>
      </c>
      <c r="B16">
        <v>10</v>
      </c>
      <c r="C16">
        <v>-11090.88794502</v>
      </c>
      <c r="E16">
        <v>0.05</v>
      </c>
      <c r="F16">
        <v>4</v>
      </c>
      <c r="I16">
        <f t="shared" ref="I16:I17" si="1">(G16-C16)*96.485335</f>
        <v>1070108.0388227163</v>
      </c>
    </row>
    <row r="17" spans="1:9" x14ac:dyDescent="0.25">
      <c r="A17">
        <v>0.04</v>
      </c>
      <c r="B17">
        <v>15</v>
      </c>
      <c r="E17">
        <v>0.04</v>
      </c>
      <c r="F17">
        <v>10</v>
      </c>
      <c r="I17">
        <f t="shared" si="1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Ibuprofen</vt:lpstr>
      <vt:lpstr>Fluorouracil</vt:lpstr>
    </vt:vector>
  </TitlesOfParts>
  <Company>University College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S Price</dc:creator>
  <cp:lastModifiedBy>L S Price</cp:lastModifiedBy>
  <dcterms:created xsi:type="dcterms:W3CDTF">2019-10-29T15:35:38Z</dcterms:created>
  <dcterms:modified xsi:type="dcterms:W3CDTF">2019-11-21T14:07:06Z</dcterms:modified>
</cp:coreProperties>
</file>